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092"/>
  </bookViews>
  <sheets>
    <sheet name="Kasım İç Sat Açılan Ekm ve Mak" sheetId="1" r:id="rId1"/>
    <sheet name="Kişi Kuruluş Ayrımı Olmak. Sat" sheetId="2" r:id="rId2"/>
    <sheet name="D.V. Ekmeklik ve Makarnalık Buğ" sheetId="3" r:id="rId3"/>
  </sheets>
  <definedNames>
    <definedName name="_xlnm._FilterDatabase" localSheetId="1" hidden="1">'Kişi Kuruluş Ayrımı Olmak. Sat'!$A$1:$F$31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1" i="3" l="1"/>
  <c r="G51" i="3"/>
  <c r="F51" i="3"/>
  <c r="E51" i="3"/>
  <c r="D51" i="3"/>
  <c r="C51" i="3"/>
  <c r="B51" i="3"/>
  <c r="F22" i="3"/>
  <c r="E22" i="3"/>
  <c r="D22" i="3"/>
  <c r="C22" i="3"/>
  <c r="B22" i="3"/>
  <c r="C7" i="1" l="1"/>
  <c r="C5" i="1"/>
  <c r="B5" i="1"/>
  <c r="C18" i="1" l="1"/>
  <c r="B19" i="1"/>
  <c r="B8" i="1"/>
  <c r="B7" i="1"/>
  <c r="F31" i="2" l="1"/>
  <c r="E20" i="1" l="1"/>
  <c r="C20" i="1"/>
  <c r="B20" i="1"/>
  <c r="D19" i="1"/>
  <c r="F19" i="1" s="1"/>
  <c r="D18" i="1"/>
  <c r="F18" i="1" s="1"/>
  <c r="D17" i="1"/>
  <c r="F17" i="1" s="1"/>
  <c r="D16" i="1"/>
  <c r="F16" i="1" s="1"/>
  <c r="C9" i="1"/>
  <c r="E9" i="1"/>
  <c r="B9" i="1"/>
  <c r="D6" i="1"/>
  <c r="F6" i="1" s="1"/>
  <c r="D7" i="1"/>
  <c r="F7" i="1" s="1"/>
  <c r="D8" i="1"/>
  <c r="F8" i="1" s="1"/>
  <c r="D5" i="1"/>
  <c r="F5" i="1" s="1"/>
  <c r="F20" i="1" l="1"/>
  <c r="D20" i="1"/>
  <c r="F9" i="1"/>
  <c r="D9" i="1"/>
</calcChain>
</file>

<file path=xl/sharedStrings.xml><?xml version="1.0" encoding="utf-8"?>
<sst xmlns="http://schemas.openxmlformats.org/spreadsheetml/2006/main" count="189" uniqueCount="94">
  <si>
    <t>2023 MAHSULÜ</t>
  </si>
  <si>
    <t>TMO DEPOLARI (KULLANICISINA SERBEST)</t>
  </si>
  <si>
    <t>AÇIK</t>
  </si>
  <si>
    <t>KAPALI</t>
  </si>
  <si>
    <t>TÜRİB TAHTADA SERBEST</t>
  </si>
  <si>
    <t>ELÜS</t>
  </si>
  <si>
    <t>TOPLAM</t>
  </si>
  <si>
    <t>SATIŞ ŞEKLİ</t>
  </si>
  <si>
    <t>2024 MAHSULÜ</t>
  </si>
  <si>
    <t>2025 MAHSULÜ</t>
  </si>
  <si>
    <t>2026 MAHSULÜ</t>
  </si>
  <si>
    <t>GENEL TOPLAM</t>
  </si>
  <si>
    <t xml:space="preserve"> TOPLAM</t>
  </si>
  <si>
    <t>MAHSUL YILI</t>
  </si>
  <si>
    <t>NOT:1-MAHSUL YILINA BAKILMAKSIZIN NO:1 (1121) KODLU BUĞDAY İLE 2026 MAHSULÜ KAPALI VE LİSANSLI DEPOLARDA BULUNAN BUĞDAYLAR İÇ SATIŞA KAPALI OLUP YUKARIDA BELİRTİLEN MİKTARLARA DAHİL DEĞİLDİR. 2-SATIŞA AÇILAN STOKLARDA ÖNCELİK; TASFİYESİ GEREKEN STOKLARA , AÇIK YIĞINLARA, ESKİ YIL MAHSULLERİNE VE KİRALIK DEPOLARA VERİLECEKTİR.</t>
  </si>
  <si>
    <t>2026 KASIM AYINDA SATIŞA AÇILAN EKMEKLİK BUĞDAY STOKLARI (TON)</t>
  </si>
  <si>
    <t>2026 KASIM AYINDA SATIŞA AÇILAN MAKARNALIK BUĞDAY STOKLARI (TON)</t>
  </si>
  <si>
    <t>BAŞMÜDÜRLÜK</t>
  </si>
  <si>
    <t xml:space="preserve">İŞYERİ </t>
  </si>
  <si>
    <t xml:space="preserve">DEPO KODU         </t>
  </si>
  <si>
    <t xml:space="preserve">ÜRÜN SATIŞ KODU </t>
  </si>
  <si>
    <t>MİKTAR (KG)</t>
  </si>
  <si>
    <t>MUŞ</t>
  </si>
  <si>
    <t>BULANIK (YONCALI)</t>
  </si>
  <si>
    <t>6572003</t>
  </si>
  <si>
    <t>1223</t>
  </si>
  <si>
    <t>6572004</t>
  </si>
  <si>
    <t>6572006</t>
  </si>
  <si>
    <t>6572007</t>
  </si>
  <si>
    <t>1213</t>
  </si>
  <si>
    <t>6572011</t>
  </si>
  <si>
    <t>6572015</t>
  </si>
  <si>
    <t>6572016</t>
  </si>
  <si>
    <t>6572017</t>
  </si>
  <si>
    <t>6572020</t>
  </si>
  <si>
    <t>6572021</t>
  </si>
  <si>
    <t>6572023</t>
  </si>
  <si>
    <t>6572025</t>
  </si>
  <si>
    <t>6572026</t>
  </si>
  <si>
    <t>6573003</t>
  </si>
  <si>
    <t>6573004</t>
  </si>
  <si>
    <t>6573005</t>
  </si>
  <si>
    <t>6573006</t>
  </si>
  <si>
    <t>6573008</t>
  </si>
  <si>
    <t>6573010</t>
  </si>
  <si>
    <t>6573011</t>
  </si>
  <si>
    <t>6573012</t>
  </si>
  <si>
    <t>6573016</t>
  </si>
  <si>
    <t>6573017</t>
  </si>
  <si>
    <t>ADİL CEVAZ GAM</t>
  </si>
  <si>
    <t>6512002</t>
  </si>
  <si>
    <t>1621</t>
  </si>
  <si>
    <t>6512003</t>
  </si>
  <si>
    <t>1222</t>
  </si>
  <si>
    <t>6512004</t>
  </si>
  <si>
    <t>6512005</t>
  </si>
  <si>
    <t>Ek-1/A</t>
  </si>
  <si>
    <t>Ek-1/B</t>
  </si>
  <si>
    <t>NOT:1-MAHSUL YILINA BAKILMAKSIZIN NO:1 (1211-1221) KODLU BUĞDAYLAR, 2026 MAHSULÜ KAPALI VE LİSANSLI DEPOLARDA BULUNAN BUĞDAYLAR  İÇ SATIŞA KAPALI OLUP YUKARIDA BELİRTİLEN MİKTARLARA DAHİL DEĞİLDİR. 2-SATIŞA AÇILAN STOKLARDA ÖNCELİK; TASFİYESİ GEREKEN STOKLARA , AÇIK YIĞINLARA, ESKİ YIL MAHSULLERİNE VE KİRALIK DEPOLARA VERİLECEKTİR.</t>
  </si>
  <si>
    <r>
      <t xml:space="preserve">2026 KASIM AYINDA KİŞİ VE KURULUŞ AYRIMI OLMAKSIZIN SERBEST SATIŞA AÇILAN TMO AÇIK YIĞIN EKMEKLİK BUĞDAY STOKLARI </t>
    </r>
    <r>
      <rPr>
        <b/>
        <sz val="14"/>
        <color rgb="FFFF0000"/>
        <rFont val="Times New Roman"/>
        <family val="1"/>
        <charset val="162"/>
      </rPr>
      <t>(BAŞVURU STOKUN BULUNDUĞU BAŞMÜDÜRLÜĞE)</t>
    </r>
  </si>
  <si>
    <t>DÜŞÜK VASIFLI MAKARNALIK BUĞDAY AÇIK YIĞIN STOKLARI</t>
  </si>
  <si>
    <t>2024</t>
  </si>
  <si>
    <t>2025</t>
  </si>
  <si>
    <t>2026</t>
  </si>
  <si>
    <t>1141</t>
  </si>
  <si>
    <t>1140</t>
  </si>
  <si>
    <t>DÜŞÜK VASIFLI EKMEKLİK BUĞDAY AÇIK YIĞIN STOKLARI</t>
  </si>
  <si>
    <t>1610</t>
  </si>
  <si>
    <t>1611</t>
  </si>
  <si>
    <t>1620</t>
  </si>
  <si>
    <t>ADIYAMAN</t>
  </si>
  <si>
    <t>AFYONKARAHİSAR</t>
  </si>
  <si>
    <t>AKSARAY</t>
  </si>
  <si>
    <t>ANKARA</t>
  </si>
  <si>
    <t>BATMAN</t>
  </si>
  <si>
    <t>ÇORUM</t>
  </si>
  <si>
    <t>DENİZLİ</t>
  </si>
  <si>
    <t>DİYARBAKIR</t>
  </si>
  <si>
    <t>ESKİŞEHİR</t>
  </si>
  <si>
    <t>KAHRAMANMARAŞ</t>
  </si>
  <si>
    <t>KAYSERİ</t>
  </si>
  <si>
    <t>KIRIKKALE</t>
  </si>
  <si>
    <t>KIRŞEHİR</t>
  </si>
  <si>
    <t>KONYA</t>
  </si>
  <si>
    <t>SAMSUN</t>
  </si>
  <si>
    <t>SİVAS</t>
  </si>
  <si>
    <t>YOZGAT</t>
  </si>
  <si>
    <t>BALIKESİR</t>
  </si>
  <si>
    <t>EDİRNE</t>
  </si>
  <si>
    <t>ERZURUM</t>
  </si>
  <si>
    <t>KIRKLARELİ</t>
  </si>
  <si>
    <t>ŞANLIURFA</t>
  </si>
  <si>
    <t>TOPLAM (TON)</t>
  </si>
  <si>
    <t>Ek-1/C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</si>
</sst>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theme="4" tint="-0.249977111117893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indexed="64"/>
      <name val="Times New Roman"/>
      <family val="1"/>
      <charset val="162"/>
    </font>
    <font>
      <sz val="12"/>
      <color indexed="64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13"/>
      <color indexed="64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0" fillId="0" borderId="0" xfId="0" applyAlignment="1"/>
    <xf numFmtId="0" fontId="1" fillId="0" borderId="0" xfId="0" applyFont="1" applyFill="1" applyBorder="1" applyAlignment="1">
      <alignment vertical="center"/>
    </xf>
    <xf numFmtId="0" fontId="4" fillId="0" borderId="0" xfId="1" applyFont="1" applyFill="1" applyAlignment="1"/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6" fillId="0" borderId="0" xfId="1" applyFont="1" applyFill="1" applyAlignment="1"/>
    <xf numFmtId="0" fontId="4" fillId="0" borderId="0" xfId="1" applyFont="1" applyFill="1" applyAlignment="1">
      <alignment horizontal="left"/>
    </xf>
    <xf numFmtId="0" fontId="3" fillId="0" borderId="0" xfId="1" applyFont="1" applyFill="1" applyAlignment="1"/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3" fontId="4" fillId="2" borderId="11" xfId="1" applyNumberFormat="1" applyFont="1" applyFill="1" applyBorder="1" applyAlignment="1">
      <alignment horizontal="center" vertical="center"/>
    </xf>
    <xf numFmtId="3" fontId="5" fillId="0" borderId="14" xfId="1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12" fillId="0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vertical="center"/>
    </xf>
    <xf numFmtId="3" fontId="12" fillId="3" borderId="1" xfId="0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vertical="center"/>
    </xf>
    <xf numFmtId="3" fontId="11" fillId="4" borderId="1" xfId="0" applyNumberFormat="1" applyFont="1" applyFill="1" applyBorder="1" applyAlignment="1">
      <alignment vertical="center"/>
    </xf>
    <xf numFmtId="3" fontId="12" fillId="4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vertical="center"/>
    </xf>
    <xf numFmtId="3" fontId="15" fillId="3" borderId="1" xfId="0" applyNumberFormat="1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3" fontId="15" fillId="4" borderId="1" xfId="0" applyNumberFormat="1" applyFont="1" applyFill="1" applyBorder="1" applyAlignment="1">
      <alignment vertical="center"/>
    </xf>
    <xf numFmtId="3" fontId="14" fillId="4" borderId="1" xfId="0" applyNumberFormat="1" applyFont="1" applyFill="1" applyBorder="1" applyAlignment="1">
      <alignment vertical="center"/>
    </xf>
    <xf numFmtId="0" fontId="16" fillId="0" borderId="0" xfId="0" applyFont="1"/>
    <xf numFmtId="0" fontId="16" fillId="0" borderId="0" xfId="0" applyFont="1" applyFill="1"/>
    <xf numFmtId="3" fontId="18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top" wrapText="1"/>
    </xf>
    <xf numFmtId="3" fontId="17" fillId="0" borderId="1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3" fontId="20" fillId="0" borderId="18" xfId="0" applyNumberFormat="1" applyFont="1" applyFill="1" applyBorder="1" applyAlignment="1">
      <alignment horizontal="center" vertical="center" wrapText="1"/>
    </xf>
    <xf numFmtId="3" fontId="20" fillId="0" borderId="19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F22"/>
  <sheetViews>
    <sheetView tabSelected="1" workbookViewId="0">
      <selection activeCell="E15" sqref="E15"/>
    </sheetView>
  </sheetViews>
  <sheetFormatPr defaultRowHeight="14.4" x14ac:dyDescent="0.3"/>
  <cols>
    <col min="1" max="1" width="20.109375" customWidth="1"/>
    <col min="2" max="2" width="23.44140625" customWidth="1"/>
    <col min="3" max="3" width="22.6640625" customWidth="1"/>
    <col min="4" max="4" width="19.33203125" customWidth="1"/>
    <col min="5" max="5" width="30.44140625" bestFit="1" customWidth="1"/>
    <col min="6" max="6" width="21.109375" customWidth="1"/>
  </cols>
  <sheetData>
    <row r="1" spans="1:6" ht="17.399999999999999" x14ac:dyDescent="0.3">
      <c r="A1" s="15"/>
      <c r="B1" s="15"/>
      <c r="C1" s="15"/>
      <c r="D1" s="15"/>
      <c r="E1" s="15"/>
      <c r="F1" s="16" t="s">
        <v>56</v>
      </c>
    </row>
    <row r="2" spans="1:6" ht="25.2" customHeight="1" x14ac:dyDescent="0.3">
      <c r="A2" s="53" t="s">
        <v>15</v>
      </c>
      <c r="B2" s="54"/>
      <c r="C2" s="54"/>
      <c r="D2" s="54"/>
      <c r="E2" s="54"/>
      <c r="F2" s="55"/>
    </row>
    <row r="3" spans="1:6" ht="33" customHeight="1" x14ac:dyDescent="0.3">
      <c r="A3" s="17" t="s">
        <v>7</v>
      </c>
      <c r="B3" s="48" t="s">
        <v>1</v>
      </c>
      <c r="C3" s="49"/>
      <c r="D3" s="50"/>
      <c r="E3" s="29" t="s">
        <v>4</v>
      </c>
      <c r="F3" s="51" t="s">
        <v>11</v>
      </c>
    </row>
    <row r="4" spans="1:6" ht="30.6" customHeight="1" x14ac:dyDescent="0.3">
      <c r="A4" s="18" t="s">
        <v>13</v>
      </c>
      <c r="B4" s="24" t="s">
        <v>2</v>
      </c>
      <c r="C4" s="24" t="s">
        <v>3</v>
      </c>
      <c r="D4" s="25" t="s">
        <v>12</v>
      </c>
      <c r="E4" s="21" t="s">
        <v>5</v>
      </c>
      <c r="F4" s="52"/>
    </row>
    <row r="5" spans="1:6" ht="25.2" customHeight="1" x14ac:dyDescent="0.3">
      <c r="A5" s="17" t="s">
        <v>0</v>
      </c>
      <c r="B5" s="26">
        <f>13424-12481</f>
        <v>943</v>
      </c>
      <c r="C5" s="26">
        <f>121894-88572</f>
        <v>33322</v>
      </c>
      <c r="D5" s="26">
        <f>B5+C5</f>
        <v>34265</v>
      </c>
      <c r="E5" s="30">
        <v>0</v>
      </c>
      <c r="F5" s="19">
        <f>D5+E5</f>
        <v>34265</v>
      </c>
    </row>
    <row r="6" spans="1:6" ht="25.2" customHeight="1" x14ac:dyDescent="0.3">
      <c r="A6" s="17" t="s">
        <v>8</v>
      </c>
      <c r="B6" s="26">
        <v>32378</v>
      </c>
      <c r="C6" s="26">
        <v>11588</v>
      </c>
      <c r="D6" s="26">
        <f t="shared" ref="D6:D8" si="0">B6+C6</f>
        <v>43966</v>
      </c>
      <c r="E6" s="31">
        <v>449273</v>
      </c>
      <c r="F6" s="19">
        <f t="shared" ref="F6:F8" si="1">D6+E6</f>
        <v>493239</v>
      </c>
    </row>
    <row r="7" spans="1:6" ht="25.2" customHeight="1" x14ac:dyDescent="0.3">
      <c r="A7" s="17" t="s">
        <v>9</v>
      </c>
      <c r="B7" s="26">
        <f>66304-8913</f>
        <v>57391</v>
      </c>
      <c r="C7" s="26">
        <f>144237-3709</f>
        <v>140528</v>
      </c>
      <c r="D7" s="26">
        <f t="shared" si="0"/>
        <v>197919</v>
      </c>
      <c r="E7" s="31">
        <v>1371663</v>
      </c>
      <c r="F7" s="19">
        <f t="shared" si="1"/>
        <v>1569582</v>
      </c>
    </row>
    <row r="8" spans="1:6" ht="25.2" customHeight="1" x14ac:dyDescent="0.3">
      <c r="A8" s="17" t="s">
        <v>10</v>
      </c>
      <c r="B8" s="26">
        <f>1787030-182611</f>
        <v>1604419</v>
      </c>
      <c r="C8" s="27">
        <v>0</v>
      </c>
      <c r="D8" s="26">
        <f t="shared" si="0"/>
        <v>1604419</v>
      </c>
      <c r="E8" s="22">
        <v>0</v>
      </c>
      <c r="F8" s="19">
        <f t="shared" si="1"/>
        <v>1604419</v>
      </c>
    </row>
    <row r="9" spans="1:6" ht="25.2" customHeight="1" x14ac:dyDescent="0.3">
      <c r="A9" s="18" t="s">
        <v>6</v>
      </c>
      <c r="B9" s="28">
        <f>B5+B6+B7+B8</f>
        <v>1695131</v>
      </c>
      <c r="C9" s="28">
        <f t="shared" ref="C9:F9" si="2">C5+C6+C7+C8</f>
        <v>185438</v>
      </c>
      <c r="D9" s="28">
        <f t="shared" si="2"/>
        <v>1880569</v>
      </c>
      <c r="E9" s="23">
        <f t="shared" si="2"/>
        <v>1820936</v>
      </c>
      <c r="F9" s="20">
        <f t="shared" si="2"/>
        <v>3701505</v>
      </c>
    </row>
    <row r="10" spans="1:6" ht="66.599999999999994" customHeight="1" x14ac:dyDescent="0.3">
      <c r="A10" s="47" t="s">
        <v>58</v>
      </c>
      <c r="B10" s="47"/>
      <c r="C10" s="47"/>
      <c r="D10" s="47"/>
      <c r="E10" s="47"/>
      <c r="F10" s="47"/>
    </row>
    <row r="11" spans="1:6" x14ac:dyDescent="0.3">
      <c r="A11" s="15"/>
      <c r="B11" s="15"/>
      <c r="C11" s="15"/>
      <c r="D11" s="15"/>
      <c r="E11" s="15"/>
      <c r="F11" s="15"/>
    </row>
    <row r="12" spans="1:6" x14ac:dyDescent="0.3">
      <c r="A12" s="15"/>
      <c r="B12" s="15"/>
      <c r="C12" s="15"/>
      <c r="D12" s="15"/>
      <c r="E12" s="15"/>
      <c r="F12" s="15"/>
    </row>
    <row r="13" spans="1:6" ht="25.2" customHeight="1" x14ac:dyDescent="0.3">
      <c r="A13" s="53" t="s">
        <v>16</v>
      </c>
      <c r="B13" s="54"/>
      <c r="C13" s="54"/>
      <c r="D13" s="54"/>
      <c r="E13" s="54"/>
      <c r="F13" s="55"/>
    </row>
    <row r="14" spans="1:6" ht="30" customHeight="1" x14ac:dyDescent="0.3">
      <c r="A14" s="17" t="s">
        <v>7</v>
      </c>
      <c r="B14" s="48" t="s">
        <v>1</v>
      </c>
      <c r="C14" s="49"/>
      <c r="D14" s="50"/>
      <c r="E14" s="29" t="s">
        <v>4</v>
      </c>
      <c r="F14" s="51" t="s">
        <v>11</v>
      </c>
    </row>
    <row r="15" spans="1:6" ht="25.2" customHeight="1" x14ac:dyDescent="0.3">
      <c r="A15" s="18" t="s">
        <v>13</v>
      </c>
      <c r="B15" s="32" t="s">
        <v>2</v>
      </c>
      <c r="C15" s="32" t="s">
        <v>3</v>
      </c>
      <c r="D15" s="33" t="s">
        <v>12</v>
      </c>
      <c r="E15" s="21" t="s">
        <v>5</v>
      </c>
      <c r="F15" s="52"/>
    </row>
    <row r="16" spans="1:6" ht="25.2" customHeight="1" x14ac:dyDescent="0.3">
      <c r="A16" s="17" t="s">
        <v>0</v>
      </c>
      <c r="B16" s="27">
        <v>0</v>
      </c>
      <c r="C16" s="34">
        <v>2787</v>
      </c>
      <c r="D16" s="34">
        <f>B16+C16</f>
        <v>2787</v>
      </c>
      <c r="E16" s="30">
        <v>0</v>
      </c>
      <c r="F16" s="19">
        <f>D16+E16</f>
        <v>2787</v>
      </c>
    </row>
    <row r="17" spans="1:6" ht="25.2" customHeight="1" x14ac:dyDescent="0.3">
      <c r="A17" s="17" t="s">
        <v>8</v>
      </c>
      <c r="B17" s="34">
        <v>34051</v>
      </c>
      <c r="C17" s="34">
        <v>12932</v>
      </c>
      <c r="D17" s="34">
        <f t="shared" ref="D17:D19" si="3">B17+C17</f>
        <v>46983</v>
      </c>
      <c r="E17" s="31">
        <v>165961</v>
      </c>
      <c r="F17" s="19">
        <f t="shared" ref="F17:F19" si="4">D17+E17</f>
        <v>212944</v>
      </c>
    </row>
    <row r="18" spans="1:6" ht="25.2" customHeight="1" x14ac:dyDescent="0.3">
      <c r="A18" s="17" t="s">
        <v>9</v>
      </c>
      <c r="B18" s="34">
        <v>8235</v>
      </c>
      <c r="C18" s="34">
        <f>10729</f>
        <v>10729</v>
      </c>
      <c r="D18" s="34">
        <f t="shared" si="3"/>
        <v>18964</v>
      </c>
      <c r="E18" s="31">
        <v>282925</v>
      </c>
      <c r="F18" s="19">
        <f t="shared" si="4"/>
        <v>301889</v>
      </c>
    </row>
    <row r="19" spans="1:6" ht="25.2" customHeight="1" x14ac:dyDescent="0.3">
      <c r="A19" s="17" t="s">
        <v>10</v>
      </c>
      <c r="B19" s="34">
        <f>259438</f>
        <v>259438</v>
      </c>
      <c r="C19" s="27">
        <v>0</v>
      </c>
      <c r="D19" s="34">
        <f t="shared" si="3"/>
        <v>259438</v>
      </c>
      <c r="E19" s="22">
        <v>0</v>
      </c>
      <c r="F19" s="19">
        <f t="shared" si="4"/>
        <v>259438</v>
      </c>
    </row>
    <row r="20" spans="1:6" ht="25.2" customHeight="1" x14ac:dyDescent="0.3">
      <c r="A20" s="18" t="s">
        <v>6</v>
      </c>
      <c r="B20" s="35">
        <f>B16+B17+B18+B19</f>
        <v>301724</v>
      </c>
      <c r="C20" s="35">
        <f t="shared" ref="C20" si="5">C16+C17+C18+C19</f>
        <v>26448</v>
      </c>
      <c r="D20" s="35">
        <f t="shared" ref="D20" si="6">D16+D17+D18+D19</f>
        <v>328172</v>
      </c>
      <c r="E20" s="23">
        <f t="shared" ref="E20" si="7">E16+E17+E18+E19</f>
        <v>448886</v>
      </c>
      <c r="F20" s="20">
        <f t="shared" ref="F20" si="8">F16+F17+F18+F19</f>
        <v>777058</v>
      </c>
    </row>
    <row r="21" spans="1:6" ht="64.95" customHeight="1" x14ac:dyDescent="0.3">
      <c r="A21" s="47" t="s">
        <v>14</v>
      </c>
      <c r="B21" s="47"/>
      <c r="C21" s="47"/>
      <c r="D21" s="47"/>
      <c r="E21" s="47"/>
      <c r="F21" s="47"/>
    </row>
    <row r="22" spans="1:6" ht="25.2" customHeight="1" x14ac:dyDescent="0.3">
      <c r="A22" s="2"/>
      <c r="B22" s="1"/>
      <c r="C22" s="1"/>
      <c r="D22" s="1"/>
      <c r="E22" s="1"/>
      <c r="F22" s="1"/>
    </row>
  </sheetData>
  <mergeCells count="8">
    <mergeCell ref="A21:F21"/>
    <mergeCell ref="A10:F10"/>
    <mergeCell ref="B3:D3"/>
    <mergeCell ref="F3:F4"/>
    <mergeCell ref="A2:F2"/>
    <mergeCell ref="A13:F13"/>
    <mergeCell ref="B14:D14"/>
    <mergeCell ref="F14:F15"/>
  </mergeCells>
  <printOptions horizontalCentered="1" verticalCentered="1"/>
  <pageMargins left="0.11811023622047245" right="0.11811023622047245" top="0.15748031496062992" bottom="0.15748031496062992" header="0" footer="0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1"/>
  <sheetViews>
    <sheetView zoomScaleNormal="100" workbookViewId="0">
      <selection activeCell="F1" sqref="F1"/>
    </sheetView>
  </sheetViews>
  <sheetFormatPr defaultColWidth="9.109375" defaultRowHeight="15.6" x14ac:dyDescent="0.3"/>
  <cols>
    <col min="1" max="1" width="23.88671875" style="8" customWidth="1"/>
    <col min="2" max="2" width="34.33203125" style="9" customWidth="1"/>
    <col min="3" max="6" width="23.88671875" style="3" customWidth="1"/>
    <col min="7" max="16384" width="9.109375" style="3"/>
  </cols>
  <sheetData>
    <row r="1" spans="1:14" ht="24" customHeight="1" thickBot="1" x14ac:dyDescent="0.35">
      <c r="F1" s="16" t="s">
        <v>57</v>
      </c>
    </row>
    <row r="2" spans="1:14" ht="39.75" customHeight="1" x14ac:dyDescent="0.3">
      <c r="A2" s="57" t="s">
        <v>59</v>
      </c>
      <c r="B2" s="58"/>
      <c r="C2" s="58"/>
      <c r="D2" s="58"/>
      <c r="E2" s="58"/>
      <c r="F2" s="59"/>
    </row>
    <row r="3" spans="1:14" s="6" customFormat="1" ht="24" customHeight="1" x14ac:dyDescent="0.3">
      <c r="A3" s="11" t="s">
        <v>17</v>
      </c>
      <c r="B3" s="5" t="s">
        <v>18</v>
      </c>
      <c r="C3" s="4" t="s">
        <v>19</v>
      </c>
      <c r="D3" s="4" t="s">
        <v>20</v>
      </c>
      <c r="E3" s="5" t="s">
        <v>13</v>
      </c>
      <c r="F3" s="12" t="s">
        <v>21</v>
      </c>
      <c r="G3" s="3"/>
      <c r="H3" s="3"/>
      <c r="I3" s="3"/>
      <c r="J3" s="3"/>
      <c r="K3" s="3"/>
      <c r="L3" s="3"/>
      <c r="M3" s="3"/>
      <c r="N3" s="3"/>
    </row>
    <row r="4" spans="1:14" ht="25.2" customHeight="1" x14ac:dyDescent="0.3">
      <c r="A4" s="56" t="s">
        <v>22</v>
      </c>
      <c r="B4" s="7" t="s">
        <v>23</v>
      </c>
      <c r="C4" s="7" t="s">
        <v>24</v>
      </c>
      <c r="D4" s="7" t="s">
        <v>25</v>
      </c>
      <c r="E4" s="7">
        <v>2024</v>
      </c>
      <c r="F4" s="13">
        <v>674740</v>
      </c>
    </row>
    <row r="5" spans="1:14" ht="25.2" customHeight="1" x14ac:dyDescent="0.3">
      <c r="A5" s="56"/>
      <c r="B5" s="7" t="s">
        <v>23</v>
      </c>
      <c r="C5" s="7" t="s">
        <v>26</v>
      </c>
      <c r="D5" s="7" t="s">
        <v>25</v>
      </c>
      <c r="E5" s="7">
        <v>2024</v>
      </c>
      <c r="F5" s="13">
        <v>845220</v>
      </c>
    </row>
    <row r="6" spans="1:14" ht="25.2" customHeight="1" x14ac:dyDescent="0.3">
      <c r="A6" s="56"/>
      <c r="B6" s="7" t="s">
        <v>23</v>
      </c>
      <c r="C6" s="7" t="s">
        <v>27</v>
      </c>
      <c r="D6" s="7" t="s">
        <v>25</v>
      </c>
      <c r="E6" s="7">
        <v>2024</v>
      </c>
      <c r="F6" s="13">
        <v>777260</v>
      </c>
    </row>
    <row r="7" spans="1:14" ht="25.2" customHeight="1" x14ac:dyDescent="0.3">
      <c r="A7" s="56"/>
      <c r="B7" s="7" t="s">
        <v>23</v>
      </c>
      <c r="C7" s="7" t="s">
        <v>28</v>
      </c>
      <c r="D7" s="7" t="s">
        <v>29</v>
      </c>
      <c r="E7" s="7">
        <v>2024</v>
      </c>
      <c r="F7" s="13">
        <v>87960</v>
      </c>
    </row>
    <row r="8" spans="1:14" ht="25.2" customHeight="1" x14ac:dyDescent="0.3">
      <c r="A8" s="56"/>
      <c r="B8" s="7" t="s">
        <v>23</v>
      </c>
      <c r="C8" s="7" t="s">
        <v>30</v>
      </c>
      <c r="D8" s="7" t="s">
        <v>25</v>
      </c>
      <c r="E8" s="7">
        <v>2024</v>
      </c>
      <c r="F8" s="13">
        <v>836980</v>
      </c>
    </row>
    <row r="9" spans="1:14" ht="25.2" customHeight="1" x14ac:dyDescent="0.3">
      <c r="A9" s="56"/>
      <c r="B9" s="7" t="s">
        <v>23</v>
      </c>
      <c r="C9" s="7" t="s">
        <v>31</v>
      </c>
      <c r="D9" s="7" t="s">
        <v>25</v>
      </c>
      <c r="E9" s="7">
        <v>2024</v>
      </c>
      <c r="F9" s="13">
        <v>1431660</v>
      </c>
    </row>
    <row r="10" spans="1:14" ht="25.2" customHeight="1" x14ac:dyDescent="0.3">
      <c r="A10" s="56"/>
      <c r="B10" s="7" t="s">
        <v>23</v>
      </c>
      <c r="C10" s="7" t="s">
        <v>32</v>
      </c>
      <c r="D10" s="7" t="s">
        <v>25</v>
      </c>
      <c r="E10" s="7">
        <v>2024</v>
      </c>
      <c r="F10" s="13">
        <v>860700</v>
      </c>
    </row>
    <row r="11" spans="1:14" ht="25.2" customHeight="1" x14ac:dyDescent="0.3">
      <c r="A11" s="56"/>
      <c r="B11" s="7" t="s">
        <v>23</v>
      </c>
      <c r="C11" s="7" t="s">
        <v>33</v>
      </c>
      <c r="D11" s="7" t="s">
        <v>25</v>
      </c>
      <c r="E11" s="7">
        <v>2024</v>
      </c>
      <c r="F11" s="13">
        <v>1193800</v>
      </c>
    </row>
    <row r="12" spans="1:14" ht="25.2" customHeight="1" x14ac:dyDescent="0.3">
      <c r="A12" s="56"/>
      <c r="B12" s="7" t="s">
        <v>23</v>
      </c>
      <c r="C12" s="7" t="s">
        <v>34</v>
      </c>
      <c r="D12" s="7" t="s">
        <v>25</v>
      </c>
      <c r="E12" s="7">
        <v>2024</v>
      </c>
      <c r="F12" s="13">
        <v>967860</v>
      </c>
    </row>
    <row r="13" spans="1:14" ht="25.2" customHeight="1" x14ac:dyDescent="0.3">
      <c r="A13" s="56"/>
      <c r="B13" s="7" t="s">
        <v>23</v>
      </c>
      <c r="C13" s="7" t="s">
        <v>35</v>
      </c>
      <c r="D13" s="7" t="s">
        <v>25</v>
      </c>
      <c r="E13" s="7">
        <v>2024</v>
      </c>
      <c r="F13" s="13">
        <v>482000</v>
      </c>
    </row>
    <row r="14" spans="1:14" ht="25.2" customHeight="1" x14ac:dyDescent="0.3">
      <c r="A14" s="56"/>
      <c r="B14" s="7" t="s">
        <v>23</v>
      </c>
      <c r="C14" s="7" t="s">
        <v>36</v>
      </c>
      <c r="D14" s="7" t="s">
        <v>25</v>
      </c>
      <c r="E14" s="7">
        <v>2024</v>
      </c>
      <c r="F14" s="13">
        <v>530500</v>
      </c>
    </row>
    <row r="15" spans="1:14" ht="25.2" customHeight="1" x14ac:dyDescent="0.3">
      <c r="A15" s="56"/>
      <c r="B15" s="7" t="s">
        <v>23</v>
      </c>
      <c r="C15" s="7" t="s">
        <v>37</v>
      </c>
      <c r="D15" s="7" t="s">
        <v>25</v>
      </c>
      <c r="E15" s="7">
        <v>2024</v>
      </c>
      <c r="F15" s="13">
        <v>480280</v>
      </c>
    </row>
    <row r="16" spans="1:14" ht="25.2" customHeight="1" x14ac:dyDescent="0.3">
      <c r="A16" s="56"/>
      <c r="B16" s="7" t="s">
        <v>23</v>
      </c>
      <c r="C16" s="7" t="s">
        <v>38</v>
      </c>
      <c r="D16" s="7" t="s">
        <v>25</v>
      </c>
      <c r="E16" s="7">
        <v>2024</v>
      </c>
      <c r="F16" s="13">
        <v>452460</v>
      </c>
    </row>
    <row r="17" spans="1:6" ht="25.2" customHeight="1" x14ac:dyDescent="0.3">
      <c r="A17" s="56"/>
      <c r="B17" s="7" t="s">
        <v>23</v>
      </c>
      <c r="C17" s="7" t="s">
        <v>39</v>
      </c>
      <c r="D17" s="7" t="s">
        <v>25</v>
      </c>
      <c r="E17" s="7">
        <v>2024</v>
      </c>
      <c r="F17" s="13">
        <v>943060</v>
      </c>
    </row>
    <row r="18" spans="1:6" ht="25.2" customHeight="1" x14ac:dyDescent="0.3">
      <c r="A18" s="56"/>
      <c r="B18" s="7" t="s">
        <v>23</v>
      </c>
      <c r="C18" s="7" t="s">
        <v>40</v>
      </c>
      <c r="D18" s="7" t="s">
        <v>25</v>
      </c>
      <c r="E18" s="7">
        <v>2024</v>
      </c>
      <c r="F18" s="13">
        <v>851500</v>
      </c>
    </row>
    <row r="19" spans="1:6" ht="25.2" customHeight="1" x14ac:dyDescent="0.3">
      <c r="A19" s="56"/>
      <c r="B19" s="7" t="s">
        <v>23</v>
      </c>
      <c r="C19" s="7" t="s">
        <v>41</v>
      </c>
      <c r="D19" s="7" t="s">
        <v>25</v>
      </c>
      <c r="E19" s="7">
        <v>2024</v>
      </c>
      <c r="F19" s="13">
        <v>803720</v>
      </c>
    </row>
    <row r="20" spans="1:6" ht="25.2" customHeight="1" x14ac:dyDescent="0.3">
      <c r="A20" s="56"/>
      <c r="B20" s="7" t="s">
        <v>23</v>
      </c>
      <c r="C20" s="7" t="s">
        <v>42</v>
      </c>
      <c r="D20" s="7" t="s">
        <v>25</v>
      </c>
      <c r="E20" s="7">
        <v>2024</v>
      </c>
      <c r="F20" s="13">
        <v>958300</v>
      </c>
    </row>
    <row r="21" spans="1:6" ht="25.2" customHeight="1" x14ac:dyDescent="0.3">
      <c r="A21" s="56"/>
      <c r="B21" s="7" t="s">
        <v>23</v>
      </c>
      <c r="C21" s="7" t="s">
        <v>43</v>
      </c>
      <c r="D21" s="7" t="s">
        <v>25</v>
      </c>
      <c r="E21" s="7">
        <v>2024</v>
      </c>
      <c r="F21" s="13">
        <v>969000</v>
      </c>
    </row>
    <row r="22" spans="1:6" ht="25.2" customHeight="1" x14ac:dyDescent="0.3">
      <c r="A22" s="56"/>
      <c r="B22" s="7" t="s">
        <v>23</v>
      </c>
      <c r="C22" s="7" t="s">
        <v>44</v>
      </c>
      <c r="D22" s="7" t="s">
        <v>25</v>
      </c>
      <c r="E22" s="7">
        <v>2024</v>
      </c>
      <c r="F22" s="13">
        <v>1251220</v>
      </c>
    </row>
    <row r="23" spans="1:6" ht="25.2" customHeight="1" x14ac:dyDescent="0.3">
      <c r="A23" s="56"/>
      <c r="B23" s="7" t="s">
        <v>23</v>
      </c>
      <c r="C23" s="7" t="s">
        <v>45</v>
      </c>
      <c r="D23" s="7" t="s">
        <v>25</v>
      </c>
      <c r="E23" s="7">
        <v>2024</v>
      </c>
      <c r="F23" s="13">
        <v>1130500</v>
      </c>
    </row>
    <row r="24" spans="1:6" ht="25.2" customHeight="1" x14ac:dyDescent="0.3">
      <c r="A24" s="56"/>
      <c r="B24" s="7" t="s">
        <v>23</v>
      </c>
      <c r="C24" s="7" t="s">
        <v>46</v>
      </c>
      <c r="D24" s="7" t="s">
        <v>25</v>
      </c>
      <c r="E24" s="7">
        <v>2024</v>
      </c>
      <c r="F24" s="13">
        <v>1073500</v>
      </c>
    </row>
    <row r="25" spans="1:6" ht="25.2" customHeight="1" x14ac:dyDescent="0.3">
      <c r="A25" s="56"/>
      <c r="B25" s="7" t="s">
        <v>23</v>
      </c>
      <c r="C25" s="7" t="s">
        <v>47</v>
      </c>
      <c r="D25" s="7" t="s">
        <v>25</v>
      </c>
      <c r="E25" s="7">
        <v>2024</v>
      </c>
      <c r="F25" s="13">
        <v>1102900</v>
      </c>
    </row>
    <row r="26" spans="1:6" ht="25.2" customHeight="1" x14ac:dyDescent="0.3">
      <c r="A26" s="56"/>
      <c r="B26" s="7" t="s">
        <v>23</v>
      </c>
      <c r="C26" s="7" t="s">
        <v>48</v>
      </c>
      <c r="D26" s="7" t="s">
        <v>25</v>
      </c>
      <c r="E26" s="7">
        <v>2024</v>
      </c>
      <c r="F26" s="13">
        <v>1333820</v>
      </c>
    </row>
    <row r="27" spans="1:6" ht="25.2" customHeight="1" x14ac:dyDescent="0.3">
      <c r="A27" s="56"/>
      <c r="B27" s="7" t="s">
        <v>49</v>
      </c>
      <c r="C27" s="7" t="s">
        <v>50</v>
      </c>
      <c r="D27" s="7" t="s">
        <v>51</v>
      </c>
      <c r="E27" s="7">
        <v>2026</v>
      </c>
      <c r="F27" s="13">
        <v>719810</v>
      </c>
    </row>
    <row r="28" spans="1:6" ht="25.2" customHeight="1" x14ac:dyDescent="0.3">
      <c r="A28" s="56"/>
      <c r="B28" s="7" t="s">
        <v>49</v>
      </c>
      <c r="C28" s="7" t="s">
        <v>52</v>
      </c>
      <c r="D28" s="7" t="s">
        <v>53</v>
      </c>
      <c r="E28" s="7">
        <v>2026</v>
      </c>
      <c r="F28" s="13">
        <v>85810</v>
      </c>
    </row>
    <row r="29" spans="1:6" ht="25.2" customHeight="1" x14ac:dyDescent="0.3">
      <c r="A29" s="56"/>
      <c r="B29" s="7" t="s">
        <v>49</v>
      </c>
      <c r="C29" s="7" t="s">
        <v>54</v>
      </c>
      <c r="D29" s="7" t="s">
        <v>25</v>
      </c>
      <c r="E29" s="7">
        <v>2026</v>
      </c>
      <c r="F29" s="13">
        <v>99410</v>
      </c>
    </row>
    <row r="30" spans="1:6" ht="25.2" customHeight="1" x14ac:dyDescent="0.3">
      <c r="A30" s="56"/>
      <c r="B30" s="7" t="s">
        <v>49</v>
      </c>
      <c r="C30" s="7" t="s">
        <v>55</v>
      </c>
      <c r="D30" s="7" t="s">
        <v>51</v>
      </c>
      <c r="E30" s="7">
        <v>2026</v>
      </c>
      <c r="F30" s="13">
        <v>82070</v>
      </c>
    </row>
    <row r="31" spans="1:6" s="10" customFormat="1" ht="25.2" customHeight="1" thickBot="1" x14ac:dyDescent="0.35">
      <c r="A31" s="60" t="s">
        <v>6</v>
      </c>
      <c r="B31" s="61"/>
      <c r="C31" s="61"/>
      <c r="D31" s="61"/>
      <c r="E31" s="61"/>
      <c r="F31" s="14">
        <f>SUM(F4:F30)</f>
        <v>21026040</v>
      </c>
    </row>
  </sheetData>
  <mergeCells count="3">
    <mergeCell ref="A4:A30"/>
    <mergeCell ref="A2:F2"/>
    <mergeCell ref="A31:E31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H51"/>
  <sheetViews>
    <sheetView topLeftCell="A34" zoomScale="80" zoomScaleNormal="80" workbookViewId="0">
      <selection activeCell="F65" sqref="F65"/>
    </sheetView>
  </sheetViews>
  <sheetFormatPr defaultRowHeight="15.6" x14ac:dyDescent="0.3"/>
  <cols>
    <col min="1" max="1" width="27.44140625" style="36" customWidth="1"/>
    <col min="2" max="8" width="18.33203125" style="36" customWidth="1"/>
    <col min="9" max="256" width="9.109375" style="36"/>
    <col min="257" max="257" width="23.109375" style="36" customWidth="1"/>
    <col min="258" max="261" width="12.88671875" style="36" customWidth="1"/>
    <col min="262" max="262" width="12.5546875" style="36" customWidth="1"/>
    <col min="263" max="512" width="9.109375" style="36"/>
    <col min="513" max="513" width="23.109375" style="36" customWidth="1"/>
    <col min="514" max="517" width="12.88671875" style="36" customWidth="1"/>
    <col min="518" max="518" width="12.5546875" style="36" customWidth="1"/>
    <col min="519" max="768" width="9.109375" style="36"/>
    <col min="769" max="769" width="23.109375" style="36" customWidth="1"/>
    <col min="770" max="773" width="12.88671875" style="36" customWidth="1"/>
    <col min="774" max="774" width="12.5546875" style="36" customWidth="1"/>
    <col min="775" max="1024" width="9.109375" style="36"/>
    <col min="1025" max="1025" width="23.109375" style="36" customWidth="1"/>
    <col min="1026" max="1029" width="12.88671875" style="36" customWidth="1"/>
    <col min="1030" max="1030" width="12.5546875" style="36" customWidth="1"/>
    <col min="1031" max="1280" width="9.109375" style="36"/>
    <col min="1281" max="1281" width="23.109375" style="36" customWidth="1"/>
    <col min="1282" max="1285" width="12.88671875" style="36" customWidth="1"/>
    <col min="1286" max="1286" width="12.5546875" style="36" customWidth="1"/>
    <col min="1287" max="1536" width="9.109375" style="36"/>
    <col min="1537" max="1537" width="23.109375" style="36" customWidth="1"/>
    <col min="1538" max="1541" width="12.88671875" style="36" customWidth="1"/>
    <col min="1542" max="1542" width="12.5546875" style="36" customWidth="1"/>
    <col min="1543" max="1792" width="9.109375" style="36"/>
    <col min="1793" max="1793" width="23.109375" style="36" customWidth="1"/>
    <col min="1794" max="1797" width="12.88671875" style="36" customWidth="1"/>
    <col min="1798" max="1798" width="12.5546875" style="36" customWidth="1"/>
    <col min="1799" max="2048" width="9.109375" style="36"/>
    <col min="2049" max="2049" width="23.109375" style="36" customWidth="1"/>
    <col min="2050" max="2053" width="12.88671875" style="36" customWidth="1"/>
    <col min="2054" max="2054" width="12.5546875" style="36" customWidth="1"/>
    <col min="2055" max="2304" width="9.109375" style="36"/>
    <col min="2305" max="2305" width="23.109375" style="36" customWidth="1"/>
    <col min="2306" max="2309" width="12.88671875" style="36" customWidth="1"/>
    <col min="2310" max="2310" width="12.5546875" style="36" customWidth="1"/>
    <col min="2311" max="2560" width="9.109375" style="36"/>
    <col min="2561" max="2561" width="23.109375" style="36" customWidth="1"/>
    <col min="2562" max="2565" width="12.88671875" style="36" customWidth="1"/>
    <col min="2566" max="2566" width="12.5546875" style="36" customWidth="1"/>
    <col min="2567" max="2816" width="9.109375" style="36"/>
    <col min="2817" max="2817" width="23.109375" style="36" customWidth="1"/>
    <col min="2818" max="2821" width="12.88671875" style="36" customWidth="1"/>
    <col min="2822" max="2822" width="12.5546875" style="36" customWidth="1"/>
    <col min="2823" max="3072" width="9.109375" style="36"/>
    <col min="3073" max="3073" width="23.109375" style="36" customWidth="1"/>
    <col min="3074" max="3077" width="12.88671875" style="36" customWidth="1"/>
    <col min="3078" max="3078" width="12.5546875" style="36" customWidth="1"/>
    <col min="3079" max="3328" width="9.109375" style="36"/>
    <col min="3329" max="3329" width="23.109375" style="36" customWidth="1"/>
    <col min="3330" max="3333" width="12.88671875" style="36" customWidth="1"/>
    <col min="3334" max="3334" width="12.5546875" style="36" customWidth="1"/>
    <col min="3335" max="3584" width="9.109375" style="36"/>
    <col min="3585" max="3585" width="23.109375" style="36" customWidth="1"/>
    <col min="3586" max="3589" width="12.88671875" style="36" customWidth="1"/>
    <col min="3590" max="3590" width="12.5546875" style="36" customWidth="1"/>
    <col min="3591" max="3840" width="9.109375" style="36"/>
    <col min="3841" max="3841" width="23.109375" style="36" customWidth="1"/>
    <col min="3842" max="3845" width="12.88671875" style="36" customWidth="1"/>
    <col min="3846" max="3846" width="12.5546875" style="36" customWidth="1"/>
    <col min="3847" max="4096" width="9.109375" style="36"/>
    <col min="4097" max="4097" width="23.109375" style="36" customWidth="1"/>
    <col min="4098" max="4101" width="12.88671875" style="36" customWidth="1"/>
    <col min="4102" max="4102" width="12.5546875" style="36" customWidth="1"/>
    <col min="4103" max="4352" width="9.109375" style="36"/>
    <col min="4353" max="4353" width="23.109375" style="36" customWidth="1"/>
    <col min="4354" max="4357" width="12.88671875" style="36" customWidth="1"/>
    <col min="4358" max="4358" width="12.5546875" style="36" customWidth="1"/>
    <col min="4359" max="4608" width="9.109375" style="36"/>
    <col min="4609" max="4609" width="23.109375" style="36" customWidth="1"/>
    <col min="4610" max="4613" width="12.88671875" style="36" customWidth="1"/>
    <col min="4614" max="4614" width="12.5546875" style="36" customWidth="1"/>
    <col min="4615" max="4864" width="9.109375" style="36"/>
    <col min="4865" max="4865" width="23.109375" style="36" customWidth="1"/>
    <col min="4866" max="4869" width="12.88671875" style="36" customWidth="1"/>
    <col min="4870" max="4870" width="12.5546875" style="36" customWidth="1"/>
    <col min="4871" max="5120" width="9.109375" style="36"/>
    <col min="5121" max="5121" width="23.109375" style="36" customWidth="1"/>
    <col min="5122" max="5125" width="12.88671875" style="36" customWidth="1"/>
    <col min="5126" max="5126" width="12.5546875" style="36" customWidth="1"/>
    <col min="5127" max="5376" width="9.109375" style="36"/>
    <col min="5377" max="5377" width="23.109375" style="36" customWidth="1"/>
    <col min="5378" max="5381" width="12.88671875" style="36" customWidth="1"/>
    <col min="5382" max="5382" width="12.5546875" style="36" customWidth="1"/>
    <col min="5383" max="5632" width="9.109375" style="36"/>
    <col min="5633" max="5633" width="23.109375" style="36" customWidth="1"/>
    <col min="5634" max="5637" width="12.88671875" style="36" customWidth="1"/>
    <col min="5638" max="5638" width="12.5546875" style="36" customWidth="1"/>
    <col min="5639" max="5888" width="9.109375" style="36"/>
    <col min="5889" max="5889" width="23.109375" style="36" customWidth="1"/>
    <col min="5890" max="5893" width="12.88671875" style="36" customWidth="1"/>
    <col min="5894" max="5894" width="12.5546875" style="36" customWidth="1"/>
    <col min="5895" max="6144" width="9.109375" style="36"/>
    <col min="6145" max="6145" width="23.109375" style="36" customWidth="1"/>
    <col min="6146" max="6149" width="12.88671875" style="36" customWidth="1"/>
    <col min="6150" max="6150" width="12.5546875" style="36" customWidth="1"/>
    <col min="6151" max="6400" width="9.109375" style="36"/>
    <col min="6401" max="6401" width="23.109375" style="36" customWidth="1"/>
    <col min="6402" max="6405" width="12.88671875" style="36" customWidth="1"/>
    <col min="6406" max="6406" width="12.5546875" style="36" customWidth="1"/>
    <col min="6407" max="6656" width="9.109375" style="36"/>
    <col min="6657" max="6657" width="23.109375" style="36" customWidth="1"/>
    <col min="6658" max="6661" width="12.88671875" style="36" customWidth="1"/>
    <col min="6662" max="6662" width="12.5546875" style="36" customWidth="1"/>
    <col min="6663" max="6912" width="9.109375" style="36"/>
    <col min="6913" max="6913" width="23.109375" style="36" customWidth="1"/>
    <col min="6914" max="6917" width="12.88671875" style="36" customWidth="1"/>
    <col min="6918" max="6918" width="12.5546875" style="36" customWidth="1"/>
    <col min="6919" max="7168" width="9.109375" style="36"/>
    <col min="7169" max="7169" width="23.109375" style="36" customWidth="1"/>
    <col min="7170" max="7173" width="12.88671875" style="36" customWidth="1"/>
    <col min="7174" max="7174" width="12.5546875" style="36" customWidth="1"/>
    <col min="7175" max="7424" width="9.109375" style="36"/>
    <col min="7425" max="7425" width="23.109375" style="36" customWidth="1"/>
    <col min="7426" max="7429" width="12.88671875" style="36" customWidth="1"/>
    <col min="7430" max="7430" width="12.5546875" style="36" customWidth="1"/>
    <col min="7431" max="7680" width="9.109375" style="36"/>
    <col min="7681" max="7681" width="23.109375" style="36" customWidth="1"/>
    <col min="7682" max="7685" width="12.88671875" style="36" customWidth="1"/>
    <col min="7686" max="7686" width="12.5546875" style="36" customWidth="1"/>
    <col min="7687" max="7936" width="9.109375" style="36"/>
    <col min="7937" max="7937" width="23.109375" style="36" customWidth="1"/>
    <col min="7938" max="7941" width="12.88671875" style="36" customWidth="1"/>
    <col min="7942" max="7942" width="12.5546875" style="36" customWidth="1"/>
    <col min="7943" max="8192" width="9.109375" style="36"/>
    <col min="8193" max="8193" width="23.109375" style="36" customWidth="1"/>
    <col min="8194" max="8197" width="12.88671875" style="36" customWidth="1"/>
    <col min="8198" max="8198" width="12.5546875" style="36" customWidth="1"/>
    <col min="8199" max="8448" width="9.109375" style="36"/>
    <col min="8449" max="8449" width="23.109375" style="36" customWidth="1"/>
    <col min="8450" max="8453" width="12.88671875" style="36" customWidth="1"/>
    <col min="8454" max="8454" width="12.5546875" style="36" customWidth="1"/>
    <col min="8455" max="8704" width="9.109375" style="36"/>
    <col min="8705" max="8705" width="23.109375" style="36" customWidth="1"/>
    <col min="8706" max="8709" width="12.88671875" style="36" customWidth="1"/>
    <col min="8710" max="8710" width="12.5546875" style="36" customWidth="1"/>
    <col min="8711" max="8960" width="9.109375" style="36"/>
    <col min="8961" max="8961" width="23.109375" style="36" customWidth="1"/>
    <col min="8962" max="8965" width="12.88671875" style="36" customWidth="1"/>
    <col min="8966" max="8966" width="12.5546875" style="36" customWidth="1"/>
    <col min="8967" max="9216" width="9.109375" style="36"/>
    <col min="9217" max="9217" width="23.109375" style="36" customWidth="1"/>
    <col min="9218" max="9221" width="12.88671875" style="36" customWidth="1"/>
    <col min="9222" max="9222" width="12.5546875" style="36" customWidth="1"/>
    <col min="9223" max="9472" width="9.109375" style="36"/>
    <col min="9473" max="9473" width="23.109375" style="36" customWidth="1"/>
    <col min="9474" max="9477" width="12.88671875" style="36" customWidth="1"/>
    <col min="9478" max="9478" width="12.5546875" style="36" customWidth="1"/>
    <col min="9479" max="9728" width="9.109375" style="36"/>
    <col min="9729" max="9729" width="23.109375" style="36" customWidth="1"/>
    <col min="9730" max="9733" width="12.88671875" style="36" customWidth="1"/>
    <col min="9734" max="9734" width="12.5546875" style="36" customWidth="1"/>
    <col min="9735" max="9984" width="9.109375" style="36"/>
    <col min="9985" max="9985" width="23.109375" style="36" customWidth="1"/>
    <col min="9986" max="9989" width="12.88671875" style="36" customWidth="1"/>
    <col min="9990" max="9990" width="12.5546875" style="36" customWidth="1"/>
    <col min="9991" max="10240" width="9.109375" style="36"/>
    <col min="10241" max="10241" width="23.109375" style="36" customWidth="1"/>
    <col min="10242" max="10245" width="12.88671875" style="36" customWidth="1"/>
    <col min="10246" max="10246" width="12.5546875" style="36" customWidth="1"/>
    <col min="10247" max="10496" width="9.109375" style="36"/>
    <col min="10497" max="10497" width="23.109375" style="36" customWidth="1"/>
    <col min="10498" max="10501" width="12.88671875" style="36" customWidth="1"/>
    <col min="10502" max="10502" width="12.5546875" style="36" customWidth="1"/>
    <col min="10503" max="10752" width="9.109375" style="36"/>
    <col min="10753" max="10753" width="23.109375" style="36" customWidth="1"/>
    <col min="10754" max="10757" width="12.88671875" style="36" customWidth="1"/>
    <col min="10758" max="10758" width="12.5546875" style="36" customWidth="1"/>
    <col min="10759" max="11008" width="9.109375" style="36"/>
    <col min="11009" max="11009" width="23.109375" style="36" customWidth="1"/>
    <col min="11010" max="11013" width="12.88671875" style="36" customWidth="1"/>
    <col min="11014" max="11014" width="12.5546875" style="36" customWidth="1"/>
    <col min="11015" max="11264" width="9.109375" style="36"/>
    <col min="11265" max="11265" width="23.109375" style="36" customWidth="1"/>
    <col min="11266" max="11269" width="12.88671875" style="36" customWidth="1"/>
    <col min="11270" max="11270" width="12.5546875" style="36" customWidth="1"/>
    <col min="11271" max="11520" width="9.109375" style="36"/>
    <col min="11521" max="11521" width="23.109375" style="36" customWidth="1"/>
    <col min="11522" max="11525" width="12.88671875" style="36" customWidth="1"/>
    <col min="11526" max="11526" width="12.5546875" style="36" customWidth="1"/>
    <col min="11527" max="11776" width="9.109375" style="36"/>
    <col min="11777" max="11777" width="23.109375" style="36" customWidth="1"/>
    <col min="11778" max="11781" width="12.88671875" style="36" customWidth="1"/>
    <col min="11782" max="11782" width="12.5546875" style="36" customWidth="1"/>
    <col min="11783" max="12032" width="9.109375" style="36"/>
    <col min="12033" max="12033" width="23.109375" style="36" customWidth="1"/>
    <col min="12034" max="12037" width="12.88671875" style="36" customWidth="1"/>
    <col min="12038" max="12038" width="12.5546875" style="36" customWidth="1"/>
    <col min="12039" max="12288" width="9.109375" style="36"/>
    <col min="12289" max="12289" width="23.109375" style="36" customWidth="1"/>
    <col min="12290" max="12293" width="12.88671875" style="36" customWidth="1"/>
    <col min="12294" max="12294" width="12.5546875" style="36" customWidth="1"/>
    <col min="12295" max="12544" width="9.109375" style="36"/>
    <col min="12545" max="12545" width="23.109375" style="36" customWidth="1"/>
    <col min="12546" max="12549" width="12.88671875" style="36" customWidth="1"/>
    <col min="12550" max="12550" width="12.5546875" style="36" customWidth="1"/>
    <col min="12551" max="12800" width="9.109375" style="36"/>
    <col min="12801" max="12801" width="23.109375" style="36" customWidth="1"/>
    <col min="12802" max="12805" width="12.88671875" style="36" customWidth="1"/>
    <col min="12806" max="12806" width="12.5546875" style="36" customWidth="1"/>
    <col min="12807" max="13056" width="9.109375" style="36"/>
    <col min="13057" max="13057" width="23.109375" style="36" customWidth="1"/>
    <col min="13058" max="13061" width="12.88671875" style="36" customWidth="1"/>
    <col min="13062" max="13062" width="12.5546875" style="36" customWidth="1"/>
    <col min="13063" max="13312" width="9.109375" style="36"/>
    <col min="13313" max="13313" width="23.109375" style="36" customWidth="1"/>
    <col min="13314" max="13317" width="12.88671875" style="36" customWidth="1"/>
    <col min="13318" max="13318" width="12.5546875" style="36" customWidth="1"/>
    <col min="13319" max="13568" width="9.109375" style="36"/>
    <col min="13569" max="13569" width="23.109375" style="36" customWidth="1"/>
    <col min="13570" max="13573" width="12.88671875" style="36" customWidth="1"/>
    <col min="13574" max="13574" width="12.5546875" style="36" customWidth="1"/>
    <col min="13575" max="13824" width="9.109375" style="36"/>
    <col min="13825" max="13825" width="23.109375" style="36" customWidth="1"/>
    <col min="13826" max="13829" width="12.88671875" style="36" customWidth="1"/>
    <col min="13830" max="13830" width="12.5546875" style="36" customWidth="1"/>
    <col min="13831" max="14080" width="9.109375" style="36"/>
    <col min="14081" max="14081" width="23.109375" style="36" customWidth="1"/>
    <col min="14082" max="14085" width="12.88671875" style="36" customWidth="1"/>
    <col min="14086" max="14086" width="12.5546875" style="36" customWidth="1"/>
    <col min="14087" max="14336" width="9.109375" style="36"/>
    <col min="14337" max="14337" width="23.109375" style="36" customWidth="1"/>
    <col min="14338" max="14341" width="12.88671875" style="36" customWidth="1"/>
    <col min="14342" max="14342" width="12.5546875" style="36" customWidth="1"/>
    <col min="14343" max="14592" width="9.109375" style="36"/>
    <col min="14593" max="14593" width="23.109375" style="36" customWidth="1"/>
    <col min="14594" max="14597" width="12.88671875" style="36" customWidth="1"/>
    <col min="14598" max="14598" width="12.5546875" style="36" customWidth="1"/>
    <col min="14599" max="14848" width="9.109375" style="36"/>
    <col min="14849" max="14849" width="23.109375" style="36" customWidth="1"/>
    <col min="14850" max="14853" width="12.88671875" style="36" customWidth="1"/>
    <col min="14854" max="14854" width="12.5546875" style="36" customWidth="1"/>
    <col min="14855" max="15104" width="9.109375" style="36"/>
    <col min="15105" max="15105" width="23.109375" style="36" customWidth="1"/>
    <col min="15106" max="15109" width="12.88671875" style="36" customWidth="1"/>
    <col min="15110" max="15110" width="12.5546875" style="36" customWidth="1"/>
    <col min="15111" max="15360" width="9.109375" style="36"/>
    <col min="15361" max="15361" width="23.109375" style="36" customWidth="1"/>
    <col min="15362" max="15365" width="12.88671875" style="36" customWidth="1"/>
    <col min="15366" max="15366" width="12.5546875" style="36" customWidth="1"/>
    <col min="15367" max="15616" width="9.109375" style="36"/>
    <col min="15617" max="15617" width="23.109375" style="36" customWidth="1"/>
    <col min="15618" max="15621" width="12.88671875" style="36" customWidth="1"/>
    <col min="15622" max="15622" width="12.5546875" style="36" customWidth="1"/>
    <col min="15623" max="15872" width="9.109375" style="36"/>
    <col min="15873" max="15873" width="23.109375" style="36" customWidth="1"/>
    <col min="15874" max="15877" width="12.88671875" style="36" customWidth="1"/>
    <col min="15878" max="15878" width="12.5546875" style="36" customWidth="1"/>
    <col min="15879" max="16128" width="9.109375" style="36"/>
    <col min="16129" max="16129" width="23.109375" style="36" customWidth="1"/>
    <col min="16130" max="16133" width="12.88671875" style="36" customWidth="1"/>
    <col min="16134" max="16134" width="12.5546875" style="36" customWidth="1"/>
    <col min="16135" max="16384" width="9.109375" style="36"/>
  </cols>
  <sheetData>
    <row r="1" spans="1:8" ht="18" thickBot="1" x14ac:dyDescent="0.35">
      <c r="H1" s="16" t="s">
        <v>93</v>
      </c>
    </row>
    <row r="2" spans="1:8" ht="19.95" customHeight="1" x14ac:dyDescent="0.3">
      <c r="A2" s="62" t="s">
        <v>60</v>
      </c>
      <c r="B2" s="63"/>
      <c r="C2" s="63"/>
      <c r="D2" s="63"/>
      <c r="E2" s="63"/>
      <c r="F2" s="64"/>
      <c r="G2" s="37"/>
      <c r="H2" s="37"/>
    </row>
    <row r="3" spans="1:8" ht="19.95" customHeight="1" x14ac:dyDescent="0.3">
      <c r="A3" s="65" t="s">
        <v>17</v>
      </c>
      <c r="B3" s="39" t="s">
        <v>61</v>
      </c>
      <c r="C3" s="39" t="s">
        <v>62</v>
      </c>
      <c r="D3" s="66" t="s">
        <v>63</v>
      </c>
      <c r="E3" s="66"/>
      <c r="F3" s="73" t="s">
        <v>92</v>
      </c>
      <c r="G3" s="37"/>
      <c r="H3" s="37"/>
    </row>
    <row r="4" spans="1:8" ht="19.95" customHeight="1" x14ac:dyDescent="0.3">
      <c r="A4" s="65"/>
      <c r="B4" s="39" t="s">
        <v>64</v>
      </c>
      <c r="C4" s="39" t="s">
        <v>64</v>
      </c>
      <c r="D4" s="39" t="s">
        <v>65</v>
      </c>
      <c r="E4" s="39" t="s">
        <v>64</v>
      </c>
      <c r="F4" s="74"/>
      <c r="G4" s="37"/>
      <c r="H4" s="37"/>
    </row>
    <row r="5" spans="1:8" ht="19.95" customHeight="1" x14ac:dyDescent="0.3">
      <c r="A5" s="41" t="s">
        <v>80</v>
      </c>
      <c r="B5" s="38"/>
      <c r="C5" s="38"/>
      <c r="D5" s="38"/>
      <c r="E5" s="38">
        <v>61592</v>
      </c>
      <c r="F5" s="42">
        <v>61592</v>
      </c>
      <c r="G5" s="37"/>
      <c r="H5" s="37"/>
    </row>
    <row r="6" spans="1:8" ht="19.95" customHeight="1" x14ac:dyDescent="0.3">
      <c r="A6" s="41" t="s">
        <v>86</v>
      </c>
      <c r="B6" s="38">
        <v>20560</v>
      </c>
      <c r="C6" s="38"/>
      <c r="D6" s="38"/>
      <c r="E6" s="38">
        <v>18660</v>
      </c>
      <c r="F6" s="42">
        <v>39220</v>
      </c>
      <c r="G6" s="37"/>
      <c r="H6" s="37"/>
    </row>
    <row r="7" spans="1:8" ht="19.95" customHeight="1" x14ac:dyDescent="0.3">
      <c r="A7" s="41" t="s">
        <v>75</v>
      </c>
      <c r="B7" s="38"/>
      <c r="C7" s="38"/>
      <c r="D7" s="38">
        <v>12929</v>
      </c>
      <c r="E7" s="38">
        <v>4758</v>
      </c>
      <c r="F7" s="42">
        <v>17687</v>
      </c>
      <c r="G7" s="37"/>
      <c r="H7" s="37"/>
    </row>
    <row r="8" spans="1:8" ht="19.95" customHeight="1" x14ac:dyDescent="0.3">
      <c r="A8" s="41" t="s">
        <v>83</v>
      </c>
      <c r="B8" s="38"/>
      <c r="C8" s="38"/>
      <c r="D8" s="38"/>
      <c r="E8" s="38">
        <v>16415</v>
      </c>
      <c r="F8" s="42">
        <v>16415</v>
      </c>
      <c r="G8" s="37"/>
      <c r="H8" s="37"/>
    </row>
    <row r="9" spans="1:8" ht="19.95" customHeight="1" x14ac:dyDescent="0.3">
      <c r="A9" s="41" t="s">
        <v>74</v>
      </c>
      <c r="B9" s="38"/>
      <c r="C9" s="38"/>
      <c r="D9" s="38"/>
      <c r="E9" s="38">
        <v>14508</v>
      </c>
      <c r="F9" s="42">
        <v>14508</v>
      </c>
      <c r="G9" s="37"/>
      <c r="H9" s="37"/>
    </row>
    <row r="10" spans="1:8" ht="19.95" customHeight="1" x14ac:dyDescent="0.3">
      <c r="A10" s="41" t="s">
        <v>85</v>
      </c>
      <c r="B10" s="38"/>
      <c r="C10" s="38"/>
      <c r="D10" s="38"/>
      <c r="E10" s="38">
        <v>14070</v>
      </c>
      <c r="F10" s="42">
        <v>14070</v>
      </c>
      <c r="G10" s="37"/>
      <c r="H10" s="37"/>
    </row>
    <row r="11" spans="1:8" ht="19.95" customHeight="1" x14ac:dyDescent="0.3">
      <c r="A11" s="41" t="s">
        <v>82</v>
      </c>
      <c r="B11" s="38"/>
      <c r="C11" s="38"/>
      <c r="D11" s="38"/>
      <c r="E11" s="38">
        <v>11695</v>
      </c>
      <c r="F11" s="42">
        <v>11695</v>
      </c>
      <c r="G11" s="37"/>
      <c r="H11" s="37"/>
    </row>
    <row r="12" spans="1:8" ht="19.95" customHeight="1" x14ac:dyDescent="0.3">
      <c r="A12" s="41" t="s">
        <v>72</v>
      </c>
      <c r="B12" s="38"/>
      <c r="C12" s="38"/>
      <c r="D12" s="38"/>
      <c r="E12" s="38">
        <v>11202</v>
      </c>
      <c r="F12" s="42">
        <v>11202</v>
      </c>
      <c r="G12" s="37"/>
      <c r="H12" s="37"/>
    </row>
    <row r="13" spans="1:8" ht="19.95" customHeight="1" x14ac:dyDescent="0.3">
      <c r="A13" s="41" t="s">
        <v>71</v>
      </c>
      <c r="B13" s="38"/>
      <c r="C13" s="38"/>
      <c r="D13" s="38">
        <v>1454</v>
      </c>
      <c r="E13" s="38">
        <v>9182</v>
      </c>
      <c r="F13" s="42">
        <v>10636</v>
      </c>
      <c r="G13" s="37"/>
      <c r="H13" s="37"/>
    </row>
    <row r="14" spans="1:8" ht="19.95" customHeight="1" x14ac:dyDescent="0.3">
      <c r="A14" s="41" t="s">
        <v>76</v>
      </c>
      <c r="B14" s="38"/>
      <c r="C14" s="38"/>
      <c r="D14" s="38">
        <v>0</v>
      </c>
      <c r="E14" s="38">
        <v>7924</v>
      </c>
      <c r="F14" s="42">
        <v>7924</v>
      </c>
      <c r="G14" s="37"/>
      <c r="H14" s="37"/>
    </row>
    <row r="15" spans="1:8" ht="19.95" customHeight="1" x14ac:dyDescent="0.3">
      <c r="A15" s="41" t="s">
        <v>79</v>
      </c>
      <c r="B15" s="38"/>
      <c r="C15" s="38"/>
      <c r="D15" s="38"/>
      <c r="E15" s="38">
        <v>7813</v>
      </c>
      <c r="F15" s="42">
        <v>7813</v>
      </c>
      <c r="G15" s="37"/>
      <c r="H15" s="37"/>
    </row>
    <row r="16" spans="1:8" ht="19.95" customHeight="1" x14ac:dyDescent="0.3">
      <c r="A16" s="41" t="s">
        <v>73</v>
      </c>
      <c r="B16" s="38"/>
      <c r="C16" s="38"/>
      <c r="D16" s="38"/>
      <c r="E16" s="38">
        <v>7140</v>
      </c>
      <c r="F16" s="42">
        <v>7140</v>
      </c>
      <c r="G16" s="37"/>
      <c r="H16" s="37"/>
    </row>
    <row r="17" spans="1:8" ht="19.95" customHeight="1" x14ac:dyDescent="0.3">
      <c r="A17" s="41" t="s">
        <v>84</v>
      </c>
      <c r="B17" s="38">
        <v>2198</v>
      </c>
      <c r="C17" s="38">
        <v>1009</v>
      </c>
      <c r="D17" s="38"/>
      <c r="E17" s="38">
        <v>2475</v>
      </c>
      <c r="F17" s="42">
        <v>5682</v>
      </c>
      <c r="G17" s="37"/>
      <c r="H17" s="37"/>
    </row>
    <row r="18" spans="1:8" ht="19.95" customHeight="1" x14ac:dyDescent="0.3">
      <c r="A18" s="41" t="s">
        <v>77</v>
      </c>
      <c r="B18" s="38"/>
      <c r="C18" s="38"/>
      <c r="D18" s="38">
        <v>0</v>
      </c>
      <c r="E18" s="38">
        <v>4351</v>
      </c>
      <c r="F18" s="42">
        <v>4351</v>
      </c>
      <c r="G18" s="37"/>
      <c r="H18" s="37"/>
    </row>
    <row r="19" spans="1:8" ht="19.95" customHeight="1" x14ac:dyDescent="0.3">
      <c r="A19" s="41" t="s">
        <v>70</v>
      </c>
      <c r="B19" s="38"/>
      <c r="C19" s="38"/>
      <c r="D19" s="38"/>
      <c r="E19" s="38">
        <v>3511</v>
      </c>
      <c r="F19" s="42">
        <v>3511</v>
      </c>
      <c r="G19" s="37"/>
      <c r="H19" s="37"/>
    </row>
    <row r="20" spans="1:8" ht="19.95" customHeight="1" x14ac:dyDescent="0.3">
      <c r="A20" s="41" t="s">
        <v>78</v>
      </c>
      <c r="B20" s="38"/>
      <c r="C20" s="38"/>
      <c r="D20" s="38">
        <v>1514</v>
      </c>
      <c r="E20" s="38">
        <v>511</v>
      </c>
      <c r="F20" s="42">
        <v>2025</v>
      </c>
      <c r="G20" s="37"/>
      <c r="H20" s="37"/>
    </row>
    <row r="21" spans="1:8" ht="19.95" customHeight="1" x14ac:dyDescent="0.3">
      <c r="A21" s="41" t="s">
        <v>81</v>
      </c>
      <c r="B21" s="38"/>
      <c r="C21" s="38"/>
      <c r="D21" s="38"/>
      <c r="E21" s="38">
        <v>1805</v>
      </c>
      <c r="F21" s="42">
        <v>1805</v>
      </c>
      <c r="G21" s="37"/>
      <c r="H21" s="37"/>
    </row>
    <row r="22" spans="1:8" ht="19.95" customHeight="1" thickBot="1" x14ac:dyDescent="0.35">
      <c r="A22" s="43" t="s">
        <v>6</v>
      </c>
      <c r="B22" s="44">
        <f>SUM(B5:B21)</f>
        <v>22758</v>
      </c>
      <c r="C22" s="44">
        <f>SUM(C5:C21)</f>
        <v>1009</v>
      </c>
      <c r="D22" s="44">
        <f>SUM(D5:D21)</f>
        <v>15897</v>
      </c>
      <c r="E22" s="44">
        <f>SUM(E5:E21)</f>
        <v>197612</v>
      </c>
      <c r="F22" s="45">
        <f>SUM(F5:F21)</f>
        <v>237276</v>
      </c>
      <c r="G22" s="37"/>
      <c r="H22" s="37"/>
    </row>
    <row r="23" spans="1:8" x14ac:dyDescent="0.3">
      <c r="A23" s="37"/>
      <c r="B23" s="37"/>
      <c r="C23" s="37"/>
      <c r="D23" s="37"/>
      <c r="E23" s="37"/>
      <c r="F23" s="37"/>
      <c r="G23" s="37"/>
      <c r="H23" s="37"/>
    </row>
    <row r="24" spans="1:8" ht="16.2" thickBot="1" x14ac:dyDescent="0.35">
      <c r="A24" s="37"/>
      <c r="B24" s="37"/>
      <c r="C24" s="37"/>
      <c r="D24" s="37"/>
      <c r="E24" s="37"/>
      <c r="F24" s="37"/>
      <c r="G24" s="37"/>
      <c r="H24" s="37"/>
    </row>
    <row r="25" spans="1:8" ht="19.95" customHeight="1" x14ac:dyDescent="0.3">
      <c r="A25" s="67" t="s">
        <v>66</v>
      </c>
      <c r="B25" s="68"/>
      <c r="C25" s="68"/>
      <c r="D25" s="68"/>
      <c r="E25" s="68"/>
      <c r="F25" s="68"/>
      <c r="G25" s="68"/>
      <c r="H25" s="69"/>
    </row>
    <row r="26" spans="1:8" ht="19.95" customHeight="1" x14ac:dyDescent="0.3">
      <c r="A26" s="70" t="s">
        <v>17</v>
      </c>
      <c r="B26" s="40" t="s">
        <v>61</v>
      </c>
      <c r="C26" s="40" t="s">
        <v>62</v>
      </c>
      <c r="D26" s="71" t="s">
        <v>63</v>
      </c>
      <c r="E26" s="71"/>
      <c r="F26" s="71"/>
      <c r="G26" s="71"/>
      <c r="H26" s="72" t="s">
        <v>92</v>
      </c>
    </row>
    <row r="27" spans="1:8" ht="19.95" customHeight="1" x14ac:dyDescent="0.3">
      <c r="A27" s="70"/>
      <c r="B27" s="40" t="s">
        <v>51</v>
      </c>
      <c r="C27" s="40" t="s">
        <v>51</v>
      </c>
      <c r="D27" s="40" t="s">
        <v>67</v>
      </c>
      <c r="E27" s="40" t="s">
        <v>68</v>
      </c>
      <c r="F27" s="40" t="s">
        <v>69</v>
      </c>
      <c r="G27" s="40" t="s">
        <v>51</v>
      </c>
      <c r="H27" s="72"/>
    </row>
    <row r="28" spans="1:8" ht="19.95" customHeight="1" x14ac:dyDescent="0.3">
      <c r="A28" s="41" t="s">
        <v>78</v>
      </c>
      <c r="B28" s="38"/>
      <c r="C28" s="38"/>
      <c r="D28" s="38">
        <v>8197</v>
      </c>
      <c r="E28" s="38">
        <v>8258</v>
      </c>
      <c r="F28" s="38">
        <v>28456</v>
      </c>
      <c r="G28" s="38">
        <v>57063</v>
      </c>
      <c r="H28" s="42">
        <v>101974</v>
      </c>
    </row>
    <row r="29" spans="1:8" ht="19.95" customHeight="1" x14ac:dyDescent="0.3">
      <c r="A29" s="41" t="s">
        <v>82</v>
      </c>
      <c r="B29" s="38"/>
      <c r="C29" s="38"/>
      <c r="D29" s="38"/>
      <c r="E29" s="38">
        <v>14538</v>
      </c>
      <c r="F29" s="38"/>
      <c r="G29" s="38">
        <v>68767</v>
      </c>
      <c r="H29" s="42">
        <v>83305</v>
      </c>
    </row>
    <row r="30" spans="1:8" ht="19.95" customHeight="1" x14ac:dyDescent="0.3">
      <c r="A30" s="41" t="s">
        <v>75</v>
      </c>
      <c r="B30" s="38"/>
      <c r="C30" s="38"/>
      <c r="D30" s="38">
        <v>196</v>
      </c>
      <c r="E30" s="38"/>
      <c r="F30" s="38">
        <v>50525</v>
      </c>
      <c r="G30" s="38">
        <v>32089</v>
      </c>
      <c r="H30" s="42">
        <v>82810</v>
      </c>
    </row>
    <row r="31" spans="1:8" ht="19.95" customHeight="1" x14ac:dyDescent="0.3">
      <c r="A31" s="41" t="s">
        <v>86</v>
      </c>
      <c r="B31" s="38"/>
      <c r="C31" s="38"/>
      <c r="D31" s="38"/>
      <c r="E31" s="38">
        <v>464</v>
      </c>
      <c r="F31" s="38"/>
      <c r="G31" s="38">
        <v>78231</v>
      </c>
      <c r="H31" s="42">
        <v>78695</v>
      </c>
    </row>
    <row r="32" spans="1:8" ht="19.95" customHeight="1" x14ac:dyDescent="0.3">
      <c r="A32" s="41" t="s">
        <v>73</v>
      </c>
      <c r="B32" s="38"/>
      <c r="C32" s="38"/>
      <c r="D32" s="38"/>
      <c r="E32" s="38">
        <v>2988</v>
      </c>
      <c r="F32" s="38"/>
      <c r="G32" s="38">
        <v>73178</v>
      </c>
      <c r="H32" s="42">
        <v>76166</v>
      </c>
    </row>
    <row r="33" spans="1:8" ht="19.95" customHeight="1" x14ac:dyDescent="0.3">
      <c r="A33" s="41" t="s">
        <v>81</v>
      </c>
      <c r="B33" s="38">
        <v>198</v>
      </c>
      <c r="C33" s="38"/>
      <c r="D33" s="38"/>
      <c r="E33" s="38">
        <v>8053</v>
      </c>
      <c r="F33" s="38"/>
      <c r="G33" s="38">
        <v>56973</v>
      </c>
      <c r="H33" s="42">
        <v>65224</v>
      </c>
    </row>
    <row r="34" spans="1:8" ht="19.95" customHeight="1" x14ac:dyDescent="0.3">
      <c r="A34" s="41" t="s">
        <v>80</v>
      </c>
      <c r="B34" s="38"/>
      <c r="C34" s="38"/>
      <c r="D34" s="38"/>
      <c r="E34" s="38">
        <v>19601</v>
      </c>
      <c r="F34" s="38"/>
      <c r="G34" s="38">
        <v>37427</v>
      </c>
      <c r="H34" s="42">
        <v>57028</v>
      </c>
    </row>
    <row r="35" spans="1:8" ht="19.95" customHeight="1" x14ac:dyDescent="0.3">
      <c r="A35" s="41" t="s">
        <v>89</v>
      </c>
      <c r="B35" s="38">
        <v>5257</v>
      </c>
      <c r="C35" s="38">
        <v>4601</v>
      </c>
      <c r="D35" s="38"/>
      <c r="E35" s="38">
        <v>607</v>
      </c>
      <c r="F35" s="38">
        <v>2322</v>
      </c>
      <c r="G35" s="38">
        <v>39546</v>
      </c>
      <c r="H35" s="42">
        <v>52333</v>
      </c>
    </row>
    <row r="36" spans="1:8" ht="19.95" customHeight="1" x14ac:dyDescent="0.3">
      <c r="A36" s="41" t="s">
        <v>85</v>
      </c>
      <c r="B36" s="38"/>
      <c r="C36" s="38">
        <v>1104</v>
      </c>
      <c r="D36" s="38"/>
      <c r="E36" s="38">
        <v>12907</v>
      </c>
      <c r="F36" s="38"/>
      <c r="G36" s="38">
        <v>21166</v>
      </c>
      <c r="H36" s="42">
        <v>35177</v>
      </c>
    </row>
    <row r="37" spans="1:8" ht="19.95" customHeight="1" x14ac:dyDescent="0.3">
      <c r="A37" s="41" t="s">
        <v>71</v>
      </c>
      <c r="B37" s="38"/>
      <c r="C37" s="38"/>
      <c r="D37" s="38">
        <v>21</v>
      </c>
      <c r="E37" s="38">
        <v>7827</v>
      </c>
      <c r="F37" s="38">
        <v>486</v>
      </c>
      <c r="G37" s="38">
        <v>18651</v>
      </c>
      <c r="H37" s="42">
        <v>26985</v>
      </c>
    </row>
    <row r="38" spans="1:8" ht="19.95" customHeight="1" x14ac:dyDescent="0.3">
      <c r="A38" s="41" t="s">
        <v>84</v>
      </c>
      <c r="B38" s="38"/>
      <c r="C38" s="38"/>
      <c r="D38" s="38"/>
      <c r="E38" s="38"/>
      <c r="F38" s="38">
        <v>2476</v>
      </c>
      <c r="G38" s="38">
        <v>22068</v>
      </c>
      <c r="H38" s="42">
        <v>24544</v>
      </c>
    </row>
    <row r="39" spans="1:8" ht="19.95" customHeight="1" x14ac:dyDescent="0.3">
      <c r="A39" s="41" t="s">
        <v>22</v>
      </c>
      <c r="B39" s="38">
        <v>754</v>
      </c>
      <c r="C39" s="38"/>
      <c r="D39" s="38">
        <v>5</v>
      </c>
      <c r="E39" s="38"/>
      <c r="F39" s="38">
        <v>6913</v>
      </c>
      <c r="G39" s="38">
        <v>11731</v>
      </c>
      <c r="H39" s="42">
        <v>19403</v>
      </c>
    </row>
    <row r="40" spans="1:8" ht="19.95" customHeight="1" x14ac:dyDescent="0.3">
      <c r="A40" s="41" t="s">
        <v>83</v>
      </c>
      <c r="B40" s="38"/>
      <c r="C40" s="38"/>
      <c r="D40" s="38"/>
      <c r="E40" s="38">
        <v>5798</v>
      </c>
      <c r="F40" s="38"/>
      <c r="G40" s="38">
        <v>10396</v>
      </c>
      <c r="H40" s="42">
        <v>16194</v>
      </c>
    </row>
    <row r="41" spans="1:8" ht="19.95" customHeight="1" x14ac:dyDescent="0.3">
      <c r="A41" s="41" t="s">
        <v>77</v>
      </c>
      <c r="B41" s="38"/>
      <c r="C41" s="38"/>
      <c r="D41" s="38"/>
      <c r="E41" s="38">
        <v>11538</v>
      </c>
      <c r="F41" s="38"/>
      <c r="G41" s="38">
        <v>3665</v>
      </c>
      <c r="H41" s="42">
        <v>15203</v>
      </c>
    </row>
    <row r="42" spans="1:8" ht="19.95" customHeight="1" x14ac:dyDescent="0.3">
      <c r="A42" s="41" t="s">
        <v>74</v>
      </c>
      <c r="B42" s="38"/>
      <c r="C42" s="38"/>
      <c r="D42" s="38"/>
      <c r="E42" s="38">
        <v>11235</v>
      </c>
      <c r="F42" s="38"/>
      <c r="G42" s="38">
        <v>169</v>
      </c>
      <c r="H42" s="42">
        <v>11404</v>
      </c>
    </row>
    <row r="43" spans="1:8" ht="19.95" customHeight="1" x14ac:dyDescent="0.3">
      <c r="A43" s="41" t="s">
        <v>72</v>
      </c>
      <c r="B43" s="38"/>
      <c r="C43" s="38"/>
      <c r="D43" s="38"/>
      <c r="E43" s="38">
        <v>3654</v>
      </c>
      <c r="F43" s="38"/>
      <c r="G43" s="38">
        <v>5874</v>
      </c>
      <c r="H43" s="42">
        <v>9528</v>
      </c>
    </row>
    <row r="44" spans="1:8" ht="19.95" customHeight="1" x14ac:dyDescent="0.3">
      <c r="A44" s="41" t="s">
        <v>90</v>
      </c>
      <c r="B44" s="38"/>
      <c r="C44" s="38"/>
      <c r="D44" s="38"/>
      <c r="E44" s="38">
        <v>0</v>
      </c>
      <c r="F44" s="38"/>
      <c r="G44" s="38">
        <v>4326</v>
      </c>
      <c r="H44" s="42">
        <v>4326</v>
      </c>
    </row>
    <row r="45" spans="1:8" ht="19.95" customHeight="1" x14ac:dyDescent="0.3">
      <c r="A45" s="41" t="s">
        <v>88</v>
      </c>
      <c r="B45" s="38"/>
      <c r="C45" s="38"/>
      <c r="D45" s="38"/>
      <c r="E45" s="38"/>
      <c r="F45" s="38"/>
      <c r="G45" s="38">
        <v>2089</v>
      </c>
      <c r="H45" s="42">
        <v>2089</v>
      </c>
    </row>
    <row r="46" spans="1:8" ht="19.95" customHeight="1" x14ac:dyDescent="0.3">
      <c r="A46" s="41" t="s">
        <v>70</v>
      </c>
      <c r="B46" s="38"/>
      <c r="C46" s="38"/>
      <c r="D46" s="38"/>
      <c r="E46" s="38">
        <v>1552</v>
      </c>
      <c r="F46" s="38"/>
      <c r="G46" s="38">
        <v>512</v>
      </c>
      <c r="H46" s="42">
        <v>2064</v>
      </c>
    </row>
    <row r="47" spans="1:8" ht="19.95" customHeight="1" x14ac:dyDescent="0.3">
      <c r="A47" s="41" t="s">
        <v>91</v>
      </c>
      <c r="B47" s="38"/>
      <c r="C47" s="38"/>
      <c r="D47" s="38"/>
      <c r="E47" s="38">
        <v>938</v>
      </c>
      <c r="F47" s="38"/>
      <c r="G47" s="38">
        <v>333</v>
      </c>
      <c r="H47" s="42">
        <v>1271</v>
      </c>
    </row>
    <row r="48" spans="1:8" ht="19.95" customHeight="1" x14ac:dyDescent="0.3">
      <c r="A48" s="41" t="s">
        <v>76</v>
      </c>
      <c r="B48" s="38"/>
      <c r="C48" s="38"/>
      <c r="D48" s="38"/>
      <c r="E48" s="38">
        <v>364</v>
      </c>
      <c r="F48" s="38"/>
      <c r="G48" s="38">
        <v>775</v>
      </c>
      <c r="H48" s="42">
        <v>1139</v>
      </c>
    </row>
    <row r="49" spans="1:8" ht="19.95" customHeight="1" x14ac:dyDescent="0.3">
      <c r="A49" s="41" t="s">
        <v>87</v>
      </c>
      <c r="B49" s="38"/>
      <c r="C49" s="38"/>
      <c r="D49" s="38"/>
      <c r="E49" s="38"/>
      <c r="F49" s="38"/>
      <c r="G49" s="38">
        <v>335</v>
      </c>
      <c r="H49" s="42">
        <v>335</v>
      </c>
    </row>
    <row r="50" spans="1:8" ht="19.95" customHeight="1" x14ac:dyDescent="0.3">
      <c r="A50" s="41" t="s">
        <v>79</v>
      </c>
      <c r="B50" s="38"/>
      <c r="C50" s="38"/>
      <c r="D50" s="38"/>
      <c r="E50" s="38">
        <v>43</v>
      </c>
      <c r="F50" s="38"/>
      <c r="G50" s="38"/>
      <c r="H50" s="42">
        <v>43</v>
      </c>
    </row>
    <row r="51" spans="1:8" ht="19.95" customHeight="1" thickBot="1" x14ac:dyDescent="0.35">
      <c r="A51" s="46" t="s">
        <v>6</v>
      </c>
      <c r="B51" s="44">
        <f>SUM(B28:B50)</f>
        <v>6209</v>
      </c>
      <c r="C51" s="44">
        <f t="shared" ref="C51:H51" si="0">SUM(C28:C50)</f>
        <v>5705</v>
      </c>
      <c r="D51" s="44">
        <f t="shared" si="0"/>
        <v>8419</v>
      </c>
      <c r="E51" s="44">
        <f t="shared" si="0"/>
        <v>110365</v>
      </c>
      <c r="F51" s="44">
        <f t="shared" si="0"/>
        <v>91178</v>
      </c>
      <c r="G51" s="44">
        <f t="shared" si="0"/>
        <v>545364</v>
      </c>
      <c r="H51" s="45">
        <f t="shared" si="0"/>
        <v>767240</v>
      </c>
    </row>
  </sheetData>
  <sortState ref="A6:F21">
    <sortCondition descending="1" ref="F5:F21"/>
  </sortState>
  <mergeCells count="8">
    <mergeCell ref="A2:F2"/>
    <mergeCell ref="A3:A4"/>
    <mergeCell ref="D3:E3"/>
    <mergeCell ref="A25:H25"/>
    <mergeCell ref="A26:A27"/>
    <mergeCell ref="D26:G26"/>
    <mergeCell ref="H26:H27"/>
    <mergeCell ref="F3:F4"/>
  </mergeCells>
  <pageMargins left="0.11811023622047245" right="0.11811023622047245" top="0.15748031496062992" bottom="0.15748031496062992" header="0" footer="0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Kasım İç Sat Açılan Ekm ve Mak</vt:lpstr>
      <vt:lpstr>Kişi Kuruluş Ayrımı Olmak. Sat</vt:lpstr>
      <vt:lpstr>D.V. Ekmeklik ve Makarnalık Buğ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2026-10-30T11:53:43Z</dcterms:modified>
</cp:coreProperties>
</file>